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075" windowHeight="10005" activeTab="5"/>
  </bookViews>
  <sheets>
    <sheet name="JEDNOTLIVÁ HODNOCENÍ" sheetId="1" r:id="rId1"/>
    <sheet name="Výsledná F1" sheetId="2" r:id="rId2"/>
    <sheet name="Výsledná F3" sheetId="3" r:id="rId3"/>
    <sheet name="Kriteria" sheetId="4" r:id="rId4"/>
    <sheet name="losování projektů" sheetId="5" r:id="rId5"/>
    <sheet name="List2" sheetId="6" r:id="rId6"/>
  </sheets>
  <definedNames>
    <definedName name="_xlnm.Print_Area" localSheetId="5">List2!$A$1:$I$43</definedName>
    <definedName name="_xlnm.Print_Area" localSheetId="1">'Výsledná F1'!$A$1:$I$42</definedName>
    <definedName name="_xlnm.Print_Area" localSheetId="2">'Výsledná F3'!$A$1:$I$43</definedName>
  </definedNames>
  <calcPr calcId="125725"/>
</workbook>
</file>

<file path=xl/calcChain.xml><?xml version="1.0" encoding="utf-8"?>
<calcChain xmlns="http://schemas.openxmlformats.org/spreadsheetml/2006/main">
  <c r="H24" i="6"/>
  <c r="H20"/>
  <c r="C23"/>
  <c r="C22"/>
  <c r="C21"/>
  <c r="C19"/>
  <c r="C14"/>
  <c r="K13" i="3"/>
  <c r="K16" s="1"/>
  <c r="H24"/>
  <c r="C20"/>
  <c r="C22"/>
  <c r="C18"/>
  <c r="C23"/>
  <c r="C14"/>
  <c r="C19"/>
  <c r="B12" i="2"/>
  <c r="O21" i="4"/>
  <c r="H21" i="3"/>
</calcChain>
</file>

<file path=xl/sharedStrings.xml><?xml version="1.0" encoding="utf-8"?>
<sst xmlns="http://schemas.openxmlformats.org/spreadsheetml/2006/main" count="272" uniqueCount="114">
  <si>
    <t>SOUHRNNÁ BODOVACÍ TABULKA</t>
  </si>
  <si>
    <t>MAS Prostějov venkov o.p.s. 08/005/41100/671/000144</t>
  </si>
  <si>
    <t>Fiche 1 – Modernizace zemědělských podniků</t>
  </si>
  <si>
    <t>Číslo projektu v rámci fiche a kód / hodnotitel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</si>
  <si>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</si>
  <si>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</si>
  <si>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</si>
  <si>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</si>
  <si>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</si>
  <si>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</si>
  <si>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</si>
  <si>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</si>
  <si>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</si>
  <si>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6.</t>
  </si>
  <si>
    <t>7.</t>
  </si>
  <si>
    <t>8.</t>
  </si>
  <si>
    <t>Maximální možný počet bodů pro fichi 1:</t>
  </si>
  <si>
    <t>Postup při shodném počtu bodů:</t>
  </si>
  <si>
    <t>V případě shodného počtu bodů rozhoduje datum registrace žádosti na MAS Prostějov venkov. Bude upřednostněna dříve zaregistrovaná žádost.</t>
  </si>
  <si>
    <t>Maximální možný počet bodů pro fichi 3:</t>
  </si>
  <si>
    <t>Fiche 3 –  Podmínky růstu a kvalita života na venkově</t>
  </si>
  <si>
    <t>extrémní hodnota</t>
  </si>
  <si>
    <t>suma</t>
  </si>
  <si>
    <t>průměr</t>
  </si>
  <si>
    <t>1. SRS Čehovice</t>
  </si>
  <si>
    <t>1. Klenovice na Hané</t>
  </si>
  <si>
    <t>2. Klopotovice</t>
  </si>
  <si>
    <t>3. Vrbátky</t>
  </si>
  <si>
    <t>4. Bystročice</t>
  </si>
  <si>
    <t>5. Výšovice</t>
  </si>
  <si>
    <t>6. FC Výšovice</t>
  </si>
  <si>
    <t>7. Čehovice</t>
  </si>
  <si>
    <t>8. Dětkovice</t>
  </si>
  <si>
    <t xml:space="preserve"> 9. HELIOS</t>
  </si>
  <si>
    <t>Výsledná BODOVACÍ TABULKA</t>
  </si>
  <si>
    <t>Pořadí:</t>
  </si>
  <si>
    <t>Počet bodů celkem</t>
  </si>
  <si>
    <t>Počet bodů od hodnotitelů</t>
  </si>
  <si>
    <t>Požadovaná výše dotace</t>
  </si>
  <si>
    <t>Vybrané projekty:</t>
  </si>
  <si>
    <t>x</t>
  </si>
  <si>
    <t>X</t>
  </si>
  <si>
    <t>Limit alokace</t>
  </si>
  <si>
    <t>Náhradní projekty:</t>
  </si>
  <si>
    <t>Další pořadí:</t>
  </si>
  <si>
    <t>Celkem</t>
  </si>
  <si>
    <t>Alokace</t>
  </si>
  <si>
    <t xml:space="preserve">  </t>
  </si>
  <si>
    <t>Evropa investuje do venkovských oblastí</t>
  </si>
  <si>
    <t xml:space="preserve">Evropský zemědělský fond pro rozvoj venkova:                                                                        </t>
  </si>
  <si>
    <t>Podpisy členů VK:</t>
  </si>
  <si>
    <t>Předseda Výběrové komise:</t>
  </si>
  <si>
    <t xml:space="preserve">Celková alokace na 2. Výzvu </t>
  </si>
  <si>
    <t>1. Modernizace technologie čištění  zrna v hale pro skladování obolnin a olejnin</t>
  </si>
  <si>
    <t>Výsledné podpořené projekty do výše alokace ve Fichi 3 – 4 311 000 Kč 81 % z alokace na danou výzvu</t>
  </si>
  <si>
    <t>Výsledné podpořené projekty do výše alokace ve Fichi 1 – 1 000 000 Kč 19 % z alokace na danou výzvu</t>
  </si>
  <si>
    <t>Číslo projektu</t>
  </si>
  <si>
    <t>Název žadatele</t>
  </si>
  <si>
    <t>Fiche 1 Modernizace zemědělských podniků                                                                                                  Alokace     1 000 000</t>
  </si>
  <si>
    <t>V2/2010/F1/001</t>
  </si>
  <si>
    <t>Soukromá rolnická společnost Čehovice spol. s r.o.</t>
  </si>
  <si>
    <t>Fiche 3 Podmínky růstu a kvalita života na venkově                                                                                    Alokace     4 331 000</t>
  </si>
  <si>
    <t>V2/2010/F3/001</t>
  </si>
  <si>
    <t>Obec Klenovice na Hané</t>
  </si>
  <si>
    <t>V2/2010/F3/002</t>
  </si>
  <si>
    <t>Obec Klopotovice</t>
  </si>
  <si>
    <t>V2/2010/F3/003</t>
  </si>
  <si>
    <t>Obec Vrbátky</t>
  </si>
  <si>
    <t>V2/2010/F3/004</t>
  </si>
  <si>
    <t>Obec Bystročice</t>
  </si>
  <si>
    <t>V2/2010/F3/005</t>
  </si>
  <si>
    <t>Obec Výšovice</t>
  </si>
  <si>
    <t>V2/2010/F3/006</t>
  </si>
  <si>
    <t>Fotbalový klub Výšovice</t>
  </si>
  <si>
    <t>V2/2010/F3/007</t>
  </si>
  <si>
    <t>Obec Čehovice</t>
  </si>
  <si>
    <t>V2/2010/F3/008</t>
  </si>
  <si>
    <t>Obec Dětkovice</t>
  </si>
  <si>
    <t>V2/2010/F3/009</t>
  </si>
  <si>
    <t>HELIOS - Mostkovice o.s.</t>
  </si>
  <si>
    <t>ne</t>
  </si>
  <si>
    <t>neuplatňuje</t>
  </si>
  <si>
    <t>1 žádost</t>
  </si>
  <si>
    <t>byl</t>
  </si>
  <si>
    <t>nebyl</t>
  </si>
  <si>
    <t>jeden</t>
  </si>
  <si>
    <t>ano</t>
  </si>
  <si>
    <t xml:space="preserve">nebyl </t>
  </si>
  <si>
    <t>více</t>
  </si>
  <si>
    <t>o 4 %</t>
  </si>
  <si>
    <t>o 41 %</t>
  </si>
  <si>
    <t>o 53 %</t>
  </si>
  <si>
    <t>Mlčoch</t>
  </si>
  <si>
    <t>Zápeca</t>
  </si>
  <si>
    <t>Rozsívalová</t>
  </si>
  <si>
    <t>Růžičková</t>
  </si>
  <si>
    <t>Smékal</t>
  </si>
  <si>
    <t>Mlateček</t>
  </si>
  <si>
    <t>F1/1</t>
  </si>
  <si>
    <t>F3/1</t>
  </si>
  <si>
    <t>Bokůvka</t>
  </si>
  <si>
    <t>Doseděl</t>
  </si>
  <si>
    <t>Hodnotitel/Projekt</t>
  </si>
  <si>
    <t>Losování projektů hodnotiteli</t>
  </si>
  <si>
    <t>č.</t>
  </si>
  <si>
    <t>Stavební úpravy hřbitova Klenovice na Hané</t>
  </si>
  <si>
    <t>Revitalizace zeleně a obnova technické infrastruktury v obci Klopotovice</t>
  </si>
  <si>
    <t>Obnova chodníku podél silnice v Dubanech</t>
  </si>
  <si>
    <t>Zvýšení kvality občanského vybavení v obci Bystročice</t>
  </si>
  <si>
    <t>Rekonstrukce veřejného rozhlasu, veřejného osvětlení, výsadba zeleně a mobiliáře v obci Výšovice</t>
  </si>
  <si>
    <t>Rekonstrukce hrací plochy, šaten fotbalového hřiště a rekonstrukce místní komunikace u sport. areálu</t>
  </si>
  <si>
    <t>Rekonstrukce části místních komunikací obce Čehovice – osa 3</t>
  </si>
  <si>
    <t>Chodník podél silnice III/37762 v obci Dětkovice</t>
  </si>
  <si>
    <t>Podpora sportovních činností občanského sdružení HELIOS</t>
  </si>
</sst>
</file>

<file path=xl/styles.xml><?xml version="1.0" encoding="utf-8"?>
<styleSheet xmlns="http://schemas.openxmlformats.org/spreadsheetml/2006/main">
  <numFmts count="1">
    <numFmt numFmtId="6" formatCode="#,##0\ &quot;Kč&quot;;[Red]\-#,##0\ &quot;Kč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3" borderId="9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" fontId="3" fillId="3" borderId="8" xfId="0" applyNumberFormat="1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6" fontId="7" fillId="0" borderId="0" xfId="0" applyNumberFormat="1" applyFont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7" fillId="0" borderId="17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0" fillId="0" borderId="14" xfId="0" applyBorder="1"/>
    <xf numFmtId="0" fontId="0" fillId="0" borderId="17" xfId="0" applyBorder="1"/>
    <xf numFmtId="0" fontId="0" fillId="0" borderId="19" xfId="0" applyBorder="1"/>
    <xf numFmtId="0" fontId="7" fillId="0" borderId="14" xfId="0" applyFont="1" applyBorder="1" applyAlignment="1">
      <alignment vertical="top" wrapText="1"/>
    </xf>
    <xf numFmtId="0" fontId="1" fillId="0" borderId="0" xfId="0" applyFont="1" applyBorder="1"/>
    <xf numFmtId="0" fontId="1" fillId="0" borderId="18" xfId="0" applyFont="1" applyBorder="1"/>
    <xf numFmtId="0" fontId="1" fillId="0" borderId="20" xfId="0" applyFont="1" applyBorder="1"/>
    <xf numFmtId="0" fontId="1" fillId="0" borderId="21" xfId="0" applyFont="1" applyBorder="1"/>
    <xf numFmtId="0" fontId="3" fillId="2" borderId="24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vertical="top" wrapText="1"/>
    </xf>
    <xf numFmtId="0" fontId="0" fillId="0" borderId="13" xfId="0" applyBorder="1"/>
    <xf numFmtId="0" fontId="0" fillId="0" borderId="31" xfId="0" applyBorder="1"/>
    <xf numFmtId="0" fontId="3" fillId="2" borderId="23" xfId="0" applyFont="1" applyFill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1" fillId="0" borderId="15" xfId="0" applyFont="1" applyBorder="1"/>
    <xf numFmtId="0" fontId="1" fillId="0" borderId="16" xfId="0" applyFont="1" applyBorder="1"/>
    <xf numFmtId="0" fontId="3" fillId="2" borderId="22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0" fillId="0" borderId="32" xfId="0" applyBorder="1"/>
    <xf numFmtId="0" fontId="10" fillId="0" borderId="32" xfId="0" applyFont="1" applyBorder="1" applyAlignment="1">
      <alignment horizontal="center" vertical="top" wrapText="1"/>
    </xf>
    <xf numFmtId="0" fontId="9" fillId="0" borderId="34" xfId="0" applyFont="1" applyBorder="1" applyAlignment="1">
      <alignment wrapText="1"/>
    </xf>
    <xf numFmtId="0" fontId="9" fillId="0" borderId="35" xfId="0" applyFont="1" applyBorder="1" applyAlignment="1">
      <alignment horizontal="center" wrapText="1"/>
    </xf>
    <xf numFmtId="0" fontId="0" fillId="0" borderId="35" xfId="0" applyBorder="1"/>
    <xf numFmtId="0" fontId="0" fillId="0" borderId="36" xfId="0" applyBorder="1"/>
    <xf numFmtId="0" fontId="10" fillId="0" borderId="39" xfId="0" applyFont="1" applyBorder="1" applyAlignment="1">
      <alignment wrapText="1"/>
    </xf>
    <xf numFmtId="0" fontId="0" fillId="0" borderId="40" xfId="0" applyBorder="1"/>
    <xf numFmtId="0" fontId="0" fillId="0" borderId="39" xfId="0" applyBorder="1"/>
    <xf numFmtId="0" fontId="10" fillId="0" borderId="41" xfId="0" applyFont="1" applyBorder="1" applyAlignment="1">
      <alignment wrapText="1"/>
    </xf>
    <xf numFmtId="0" fontId="10" fillId="0" borderId="42" xfId="0" applyFont="1" applyBorder="1" applyAlignment="1">
      <alignment horizontal="center" vertical="top" wrapText="1"/>
    </xf>
    <xf numFmtId="0" fontId="0" fillId="0" borderId="42" xfId="0" applyBorder="1"/>
    <xf numFmtId="0" fontId="0" fillId="0" borderId="43" xfId="0" applyBorder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3" fillId="2" borderId="29" xfId="0" applyFont="1" applyFill="1" applyBorder="1" applyAlignment="1">
      <alignment horizontal="center" vertical="top" wrapText="1"/>
    </xf>
    <xf numFmtId="0" fontId="8" fillId="0" borderId="15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2" borderId="25" xfId="0" applyFont="1" applyFill="1" applyBorder="1" applyAlignment="1">
      <alignment vertical="top" wrapText="1"/>
    </xf>
    <xf numFmtId="0" fontId="3" fillId="2" borderId="26" xfId="0" applyFont="1" applyFill="1" applyBorder="1" applyAlignment="1">
      <alignment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16" fontId="0" fillId="0" borderId="0" xfId="0" applyNumberForma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10" fillId="0" borderId="0" xfId="0" applyFont="1" applyAlignment="1">
      <alignment wrapText="1"/>
    </xf>
    <xf numFmtId="0" fontId="3" fillId="0" borderId="55" xfId="0" applyFont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0" fillId="0" borderId="28" xfId="0" applyBorder="1"/>
    <xf numFmtId="0" fontId="0" fillId="0" borderId="56" xfId="0" applyBorder="1"/>
    <xf numFmtId="0" fontId="0" fillId="0" borderId="29" xfId="0" applyBorder="1"/>
    <xf numFmtId="0" fontId="10" fillId="0" borderId="30" xfId="0" applyFont="1" applyBorder="1" applyAlignment="1">
      <alignment wrapText="1"/>
    </xf>
    <xf numFmtId="0" fontId="10" fillId="0" borderId="57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0" borderId="13" xfId="0" applyFont="1" applyBorder="1" applyAlignment="1">
      <alignment vertical="top" wrapText="1"/>
    </xf>
    <xf numFmtId="3" fontId="0" fillId="0" borderId="0" xfId="0" applyNumberFormat="1"/>
    <xf numFmtId="1" fontId="3" fillId="0" borderId="8" xfId="0" applyNumberFormat="1" applyFont="1" applyBorder="1" applyAlignment="1">
      <alignment vertical="top" wrapText="1"/>
    </xf>
    <xf numFmtId="1" fontId="0" fillId="0" borderId="13" xfId="0" applyNumberFormat="1" applyBorder="1"/>
    <xf numFmtId="1" fontId="0" fillId="0" borderId="0" xfId="0" applyNumberFormat="1"/>
    <xf numFmtId="3" fontId="3" fillId="2" borderId="8" xfId="0" applyNumberFormat="1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0" borderId="58" xfId="0" applyFont="1" applyBorder="1" applyAlignment="1">
      <alignment vertical="top" wrapText="1"/>
    </xf>
    <xf numFmtId="0" fontId="3" fillId="0" borderId="59" xfId="0" applyFont="1" applyBorder="1" applyAlignment="1">
      <alignment vertical="top" wrapText="1"/>
    </xf>
    <xf numFmtId="0" fontId="3" fillId="0" borderId="60" xfId="0" applyFont="1" applyBorder="1" applyAlignment="1">
      <alignment vertical="top" wrapText="1"/>
    </xf>
    <xf numFmtId="1" fontId="0" fillId="0" borderId="29" xfId="0" applyNumberFormat="1" applyBorder="1"/>
    <xf numFmtId="0" fontId="3" fillId="2" borderId="13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left" vertical="top" wrapText="1"/>
    </xf>
    <xf numFmtId="1" fontId="12" fillId="0" borderId="29" xfId="0" applyNumberFormat="1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1472591</xdr:colOff>
      <xdr:row>2</xdr:row>
      <xdr:rowOff>133350</xdr:rowOff>
    </xdr:to>
    <xdr:pic>
      <xdr:nvPicPr>
        <xdr:cNvPr id="2" name="Obrázek 1" descr="pvvenkov_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72591" cy="514350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0</xdr:row>
      <xdr:rowOff>66675</xdr:rowOff>
    </xdr:from>
    <xdr:to>
      <xdr:col>6</xdr:col>
      <xdr:colOff>428625</xdr:colOff>
      <xdr:row>1</xdr:row>
      <xdr:rowOff>152400</xdr:rowOff>
    </xdr:to>
    <xdr:pic>
      <xdr:nvPicPr>
        <xdr:cNvPr id="2055" name="obrázek 4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76575" y="66675"/>
          <a:ext cx="409575" cy="276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542925</xdr:colOff>
      <xdr:row>0</xdr:row>
      <xdr:rowOff>76200</xdr:rowOff>
    </xdr:from>
    <xdr:to>
      <xdr:col>7</xdr:col>
      <xdr:colOff>133350</xdr:colOff>
      <xdr:row>1</xdr:row>
      <xdr:rowOff>161925</xdr:rowOff>
    </xdr:to>
    <xdr:pic>
      <xdr:nvPicPr>
        <xdr:cNvPr id="2054" name="obrázek 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76800" y="76200"/>
          <a:ext cx="304800" cy="2762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266700</xdr:colOff>
      <xdr:row>0</xdr:row>
      <xdr:rowOff>95250</xdr:rowOff>
    </xdr:from>
    <xdr:to>
      <xdr:col>8</xdr:col>
      <xdr:colOff>419100</xdr:colOff>
      <xdr:row>2</xdr:row>
      <xdr:rowOff>0</xdr:rowOff>
    </xdr:to>
    <xdr:pic>
      <xdr:nvPicPr>
        <xdr:cNvPr id="2053" name="obrázek 4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48250" y="95250"/>
          <a:ext cx="762000" cy="2857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1257300</xdr:colOff>
      <xdr:row>3</xdr:row>
      <xdr:rowOff>85725</xdr:rowOff>
    </xdr:to>
    <xdr:pic>
      <xdr:nvPicPr>
        <xdr:cNvPr id="2" name="Obrázek 1" descr="pvvenkov_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42875"/>
          <a:ext cx="1504950" cy="51435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0</xdr:row>
      <xdr:rowOff>114300</xdr:rowOff>
    </xdr:from>
    <xdr:to>
      <xdr:col>5</xdr:col>
      <xdr:colOff>419100</xdr:colOff>
      <xdr:row>2</xdr:row>
      <xdr:rowOff>9525</xdr:rowOff>
    </xdr:to>
    <xdr:pic>
      <xdr:nvPicPr>
        <xdr:cNvPr id="3" name="obrázek 4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62400" y="114300"/>
          <a:ext cx="409575" cy="2762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523875</xdr:colOff>
      <xdr:row>0</xdr:row>
      <xdr:rowOff>123825</xdr:rowOff>
    </xdr:from>
    <xdr:to>
      <xdr:col>7</xdr:col>
      <xdr:colOff>190500</xdr:colOff>
      <xdr:row>2</xdr:row>
      <xdr:rowOff>19050</xdr:rowOff>
    </xdr:to>
    <xdr:pic>
      <xdr:nvPicPr>
        <xdr:cNvPr id="4" name="obrázek 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6750" y="123825"/>
          <a:ext cx="285750" cy="2762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1</xdr:row>
      <xdr:rowOff>171450</xdr:rowOff>
    </xdr:to>
    <xdr:pic>
      <xdr:nvPicPr>
        <xdr:cNvPr id="5" name="obrázek 4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91125" y="76200"/>
          <a:ext cx="742950" cy="285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276225</xdr:colOff>
      <xdr:row>0</xdr:row>
      <xdr:rowOff>152400</xdr:rowOff>
    </xdr:from>
    <xdr:to>
      <xdr:col>8</xdr:col>
      <xdr:colOff>266967</xdr:colOff>
      <xdr:row>2</xdr:row>
      <xdr:rowOff>57150</xdr:rowOff>
    </xdr:to>
    <xdr:pic>
      <xdr:nvPicPr>
        <xdr:cNvPr id="6" name="Obrázek 5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48225" y="152400"/>
          <a:ext cx="743217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1295400</xdr:colOff>
      <xdr:row>3</xdr:row>
      <xdr:rowOff>85725</xdr:rowOff>
    </xdr:to>
    <xdr:pic>
      <xdr:nvPicPr>
        <xdr:cNvPr id="2" name="Obrázek 1" descr="pvvenkov_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42875"/>
          <a:ext cx="1543050" cy="51435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0</xdr:row>
      <xdr:rowOff>114300</xdr:rowOff>
    </xdr:from>
    <xdr:to>
      <xdr:col>5</xdr:col>
      <xdr:colOff>419100</xdr:colOff>
      <xdr:row>2</xdr:row>
      <xdr:rowOff>9525</xdr:rowOff>
    </xdr:to>
    <xdr:pic>
      <xdr:nvPicPr>
        <xdr:cNvPr id="3" name="obrázek 4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114300"/>
          <a:ext cx="409575" cy="2762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523875</xdr:colOff>
      <xdr:row>0</xdr:row>
      <xdr:rowOff>123825</xdr:rowOff>
    </xdr:from>
    <xdr:to>
      <xdr:col>7</xdr:col>
      <xdr:colOff>190500</xdr:colOff>
      <xdr:row>2</xdr:row>
      <xdr:rowOff>19050</xdr:rowOff>
    </xdr:to>
    <xdr:pic>
      <xdr:nvPicPr>
        <xdr:cNvPr id="4" name="obrázek 4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57850" y="123825"/>
          <a:ext cx="285750" cy="276225"/>
        </a:xfrm>
        <a:prstGeom prst="rect">
          <a:avLst/>
        </a:prstGeom>
        <a:noFill/>
      </xdr:spPr>
    </xdr:pic>
    <xdr:clientData/>
  </xdr:twoCellAnchor>
  <xdr:twoCellAnchor>
    <xdr:from>
      <xdr:col>8</xdr:col>
      <xdr:colOff>0</xdr:colOff>
      <xdr:row>0</xdr:row>
      <xdr:rowOff>76200</xdr:rowOff>
    </xdr:from>
    <xdr:to>
      <xdr:col>8</xdr:col>
      <xdr:colOff>0</xdr:colOff>
      <xdr:row>1</xdr:row>
      <xdr:rowOff>171450</xdr:rowOff>
    </xdr:to>
    <xdr:pic>
      <xdr:nvPicPr>
        <xdr:cNvPr id="5" name="obrázek 4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05575" y="76200"/>
          <a:ext cx="0" cy="2857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276225</xdr:colOff>
      <xdr:row>0</xdr:row>
      <xdr:rowOff>152400</xdr:rowOff>
    </xdr:from>
    <xdr:to>
      <xdr:col>8</xdr:col>
      <xdr:colOff>124092</xdr:colOff>
      <xdr:row>2</xdr:row>
      <xdr:rowOff>57150</xdr:rowOff>
    </xdr:to>
    <xdr:pic>
      <xdr:nvPicPr>
        <xdr:cNvPr id="6" name="Obrázek 5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29325" y="152400"/>
          <a:ext cx="743217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view="pageBreakPreview" zoomScale="60" zoomScaleNormal="100" workbookViewId="0">
      <selection activeCell="P18" sqref="P18"/>
    </sheetView>
  </sheetViews>
  <sheetFormatPr defaultRowHeight="15"/>
  <cols>
    <col min="1" max="1" width="20.42578125" customWidth="1"/>
  </cols>
  <sheetData>
    <row r="1" spans="1:13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15.75" thickBot="1">
      <c r="A3" s="8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/>
    </row>
    <row r="4" spans="1:13" ht="29.25" customHeight="1" thickBo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21</v>
      </c>
      <c r="L4" s="2" t="s">
        <v>22</v>
      </c>
      <c r="M4" s="2" t="s">
        <v>23</v>
      </c>
    </row>
    <row r="5" spans="1:13" ht="15.75" thickBot="1">
      <c r="A5" s="1" t="s">
        <v>24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5.75" thickBot="1">
      <c r="A6" s="83" t="s">
        <v>16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5"/>
      <c r="M6" s="4">
        <v>250</v>
      </c>
    </row>
    <row r="7" spans="1:13">
      <c r="A7" s="62" t="s">
        <v>17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4"/>
    </row>
    <row r="8" spans="1:13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7"/>
    </row>
    <row r="9" spans="1:13">
      <c r="A9" s="68" t="s">
        <v>18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</row>
    <row r="10" spans="1:13" ht="15.75" thickBot="1">
      <c r="A10" s="71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</row>
    <row r="12" spans="1:13" ht="15.75" thickBot="1"/>
    <row r="13" spans="1:13">
      <c r="A13" s="74" t="s">
        <v>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1:13">
      <c r="A14" s="77" t="s">
        <v>1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</row>
    <row r="15" spans="1:13" ht="15.75" thickBot="1">
      <c r="A15" s="80" t="s">
        <v>20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2"/>
    </row>
    <row r="16" spans="1:13" ht="27" customHeight="1" thickBot="1">
      <c r="A16" s="1" t="s">
        <v>3</v>
      </c>
      <c r="B16" s="2" t="s">
        <v>4</v>
      </c>
      <c r="C16" s="2" t="s">
        <v>5</v>
      </c>
      <c r="D16" s="2" t="s">
        <v>6</v>
      </c>
      <c r="E16" s="2" t="s">
        <v>7</v>
      </c>
      <c r="F16" s="2" t="s">
        <v>8</v>
      </c>
      <c r="G16" s="2" t="s">
        <v>9</v>
      </c>
      <c r="H16" s="2" t="s">
        <v>10</v>
      </c>
      <c r="I16" s="2" t="s">
        <v>11</v>
      </c>
      <c r="J16" s="2" t="s">
        <v>12</v>
      </c>
      <c r="K16" s="2" t="s">
        <v>21</v>
      </c>
      <c r="L16" s="2" t="s">
        <v>22</v>
      </c>
      <c r="M16" s="2" t="s">
        <v>23</v>
      </c>
    </row>
    <row r="17" spans="1:13" ht="15.75" thickBot="1">
      <c r="A17" s="1" t="s">
        <v>25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7.25" customHeight="1" thickBot="1">
      <c r="A18" s="1" t="s">
        <v>26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5.75" thickBot="1">
      <c r="A19" s="1" t="s">
        <v>27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5.75" thickBot="1">
      <c r="A20" s="1" t="s">
        <v>28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5.75" thickBot="1">
      <c r="A21" s="1" t="s">
        <v>29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5.75" thickBot="1">
      <c r="A22" s="1" t="s">
        <v>30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5.75" thickBot="1">
      <c r="A23" s="1" t="s">
        <v>31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5.75" thickBot="1">
      <c r="A24" s="1" t="s">
        <v>32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5.75" thickBot="1">
      <c r="A25" s="1" t="s">
        <v>33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.75" thickBot="1">
      <c r="A26" s="83" t="s">
        <v>19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5"/>
      <c r="M26" s="4">
        <v>380</v>
      </c>
    </row>
    <row r="27" spans="1:13">
      <c r="A27" s="62" t="s">
        <v>17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4"/>
    </row>
    <row r="28" spans="1:13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7"/>
    </row>
    <row r="29" spans="1:13" ht="25.5" customHeight="1">
      <c r="A29" s="68" t="s">
        <v>18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0"/>
    </row>
    <row r="30" spans="1:13" ht="15.75" thickBot="1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3"/>
    </row>
  </sheetData>
  <mergeCells count="16">
    <mergeCell ref="A8:M8"/>
    <mergeCell ref="A1:M1"/>
    <mergeCell ref="A2:M2"/>
    <mergeCell ref="A3:M3"/>
    <mergeCell ref="A6:L6"/>
    <mergeCell ref="A7:M7"/>
    <mergeCell ref="A27:M27"/>
    <mergeCell ref="A28:M28"/>
    <mergeCell ref="A29:M29"/>
    <mergeCell ref="A30:M30"/>
    <mergeCell ref="A9:M9"/>
    <mergeCell ref="A10:M10"/>
    <mergeCell ref="A13:M13"/>
    <mergeCell ref="A14:M14"/>
    <mergeCell ref="A15:M15"/>
    <mergeCell ref="A26:L26"/>
  </mergeCells>
  <pageMargins left="0.7" right="0.7" top="0.78740157499999996" bottom="0.78740157499999996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L36"/>
  <sheetViews>
    <sheetView view="pageBreakPreview" zoomScaleNormal="100" zoomScaleSheetLayoutView="100" workbookViewId="0">
      <selection activeCell="O23" sqref="O23"/>
    </sheetView>
  </sheetViews>
  <sheetFormatPr defaultRowHeight="15"/>
  <cols>
    <col min="1" max="1" width="24.5703125" customWidth="1"/>
    <col min="2" max="2" width="11.5703125" customWidth="1"/>
    <col min="3" max="3" width="10.42578125" bestFit="1" customWidth="1"/>
    <col min="6" max="6" width="0.140625" customWidth="1"/>
    <col min="7" max="7" width="10.7109375" customWidth="1"/>
  </cols>
  <sheetData>
    <row r="3" spans="1:12">
      <c r="G3" s="15" t="s">
        <v>49</v>
      </c>
    </row>
    <row r="4" spans="1:12">
      <c r="G4" s="15" t="s">
        <v>48</v>
      </c>
    </row>
    <row r="6" spans="1:12" ht="15.75" thickBot="1"/>
    <row r="7" spans="1:12" ht="15" customHeight="1">
      <c r="A7" s="104" t="s">
        <v>34</v>
      </c>
      <c r="B7" s="105"/>
      <c r="C7" s="105"/>
      <c r="D7" s="105"/>
      <c r="E7" s="105"/>
      <c r="F7" s="105"/>
      <c r="G7" s="105"/>
      <c r="H7" s="105"/>
      <c r="I7" s="106"/>
    </row>
    <row r="8" spans="1:12" ht="15" customHeight="1">
      <c r="A8" s="107" t="s">
        <v>1</v>
      </c>
      <c r="B8" s="108"/>
      <c r="C8" s="108"/>
      <c r="D8" s="108"/>
      <c r="E8" s="108"/>
      <c r="F8" s="108"/>
      <c r="G8" s="108"/>
      <c r="H8" s="108"/>
      <c r="I8" s="109"/>
    </row>
    <row r="9" spans="1:12" ht="15.75" customHeight="1" thickBot="1">
      <c r="A9" s="110" t="s">
        <v>2</v>
      </c>
      <c r="B9" s="111"/>
      <c r="C9" s="111"/>
      <c r="D9" s="111"/>
      <c r="E9" s="111"/>
      <c r="F9" s="111"/>
      <c r="G9" s="111"/>
      <c r="H9" s="111"/>
      <c r="I9" s="112"/>
    </row>
    <row r="10" spans="1:12" ht="30" customHeight="1" thickBot="1">
      <c r="A10" s="7" t="s">
        <v>35</v>
      </c>
      <c r="B10" s="8" t="s">
        <v>36</v>
      </c>
      <c r="C10" s="98" t="s">
        <v>37</v>
      </c>
      <c r="D10" s="99"/>
      <c r="E10" s="99"/>
      <c r="F10" s="99"/>
      <c r="G10" s="3" t="s">
        <v>38</v>
      </c>
      <c r="H10" s="100" t="s">
        <v>46</v>
      </c>
      <c r="I10" s="101"/>
      <c r="L10" s="14" t="s">
        <v>47</v>
      </c>
    </row>
    <row r="11" spans="1:12" ht="16.5" thickBot="1">
      <c r="A11" s="9" t="s">
        <v>39</v>
      </c>
      <c r="B11" s="10"/>
      <c r="C11" s="11">
        <v>7</v>
      </c>
      <c r="D11" s="11">
        <v>4</v>
      </c>
      <c r="E11" s="102">
        <v>8</v>
      </c>
      <c r="F11" s="103"/>
      <c r="G11" s="11"/>
      <c r="H11" s="102">
        <v>1000000</v>
      </c>
      <c r="I11" s="103"/>
      <c r="L11" s="14" t="s">
        <v>47</v>
      </c>
    </row>
    <row r="12" spans="1:12" ht="39" thickBot="1">
      <c r="A12" s="7" t="s">
        <v>53</v>
      </c>
      <c r="B12" s="8">
        <f>190/2</f>
        <v>95</v>
      </c>
      <c r="C12" s="8">
        <v>80</v>
      </c>
      <c r="D12" s="8">
        <v>90</v>
      </c>
      <c r="E12" s="83">
        <v>100</v>
      </c>
      <c r="F12" s="85"/>
      <c r="G12" s="8">
        <v>1000000</v>
      </c>
      <c r="H12" s="83">
        <v>1000000</v>
      </c>
      <c r="I12" s="85"/>
      <c r="L12" s="14" t="s">
        <v>47</v>
      </c>
    </row>
    <row r="13" spans="1:12" ht="15.75" thickBot="1">
      <c r="A13" s="9" t="s">
        <v>42</v>
      </c>
      <c r="B13" s="11" t="s">
        <v>40</v>
      </c>
      <c r="C13" s="11" t="s">
        <v>41</v>
      </c>
      <c r="D13" s="11" t="s">
        <v>40</v>
      </c>
      <c r="E13" s="102" t="s">
        <v>40</v>
      </c>
      <c r="F13" s="103"/>
      <c r="G13" s="11" t="s">
        <v>40</v>
      </c>
      <c r="H13" s="102"/>
      <c r="I13" s="103"/>
    </row>
    <row r="14" spans="1:12" ht="15.75" thickBot="1">
      <c r="A14" s="9" t="s">
        <v>43</v>
      </c>
      <c r="B14" s="11" t="s">
        <v>40</v>
      </c>
      <c r="C14" s="11" t="s">
        <v>40</v>
      </c>
      <c r="D14" s="11" t="s">
        <v>40</v>
      </c>
      <c r="E14" s="102" t="s">
        <v>40</v>
      </c>
      <c r="F14" s="103"/>
      <c r="G14" s="11" t="s">
        <v>41</v>
      </c>
      <c r="H14" s="102"/>
      <c r="I14" s="103"/>
    </row>
    <row r="15" spans="1:12" ht="15.75" thickBot="1">
      <c r="A15" s="7" t="s">
        <v>13</v>
      </c>
      <c r="B15" s="8"/>
      <c r="C15" s="8"/>
      <c r="D15" s="8"/>
      <c r="E15" s="83"/>
      <c r="F15" s="85"/>
      <c r="G15" s="8"/>
      <c r="H15" s="83"/>
      <c r="I15" s="85"/>
    </row>
    <row r="16" spans="1:12" ht="15.75" thickBot="1">
      <c r="A16" s="7" t="s">
        <v>14</v>
      </c>
      <c r="B16" s="8"/>
      <c r="C16" s="8"/>
      <c r="D16" s="8"/>
      <c r="E16" s="83"/>
      <c r="F16" s="85"/>
      <c r="G16" s="8"/>
      <c r="H16" s="83"/>
      <c r="I16" s="85"/>
    </row>
    <row r="17" spans="1:9" ht="15.75" thickBot="1">
      <c r="A17" s="9" t="s">
        <v>44</v>
      </c>
      <c r="B17" s="11" t="s">
        <v>40</v>
      </c>
      <c r="C17" s="11" t="s">
        <v>40</v>
      </c>
      <c r="D17" s="11" t="s">
        <v>40</v>
      </c>
      <c r="E17" s="102" t="s">
        <v>40</v>
      </c>
      <c r="F17" s="103"/>
      <c r="G17" s="11" t="s">
        <v>40</v>
      </c>
      <c r="H17" s="102" t="s">
        <v>40</v>
      </c>
      <c r="I17" s="103"/>
    </row>
    <row r="18" spans="1:9" ht="15.75" thickBot="1">
      <c r="A18" s="7" t="s">
        <v>15</v>
      </c>
      <c r="B18" s="8"/>
      <c r="C18" s="8"/>
      <c r="D18" s="8"/>
      <c r="E18" s="83"/>
      <c r="F18" s="85"/>
      <c r="G18" s="8"/>
      <c r="H18" s="83"/>
      <c r="I18" s="85"/>
    </row>
    <row r="19" spans="1:9" ht="15.75" thickBot="1">
      <c r="A19" s="9" t="s">
        <v>45</v>
      </c>
      <c r="B19" s="11"/>
      <c r="C19" s="11" t="s">
        <v>40</v>
      </c>
      <c r="D19" s="11" t="s">
        <v>40</v>
      </c>
      <c r="E19" s="102" t="s">
        <v>40</v>
      </c>
      <c r="F19" s="103"/>
      <c r="G19" s="11">
        <v>1000000</v>
      </c>
      <c r="H19" s="102">
        <v>1000000</v>
      </c>
      <c r="I19" s="103"/>
    </row>
    <row r="21" spans="1:9">
      <c r="A21" s="16" t="s">
        <v>55</v>
      </c>
    </row>
    <row r="22" spans="1:9">
      <c r="A22" s="16" t="s">
        <v>52</v>
      </c>
      <c r="C22" s="17">
        <v>5311000</v>
      </c>
    </row>
    <row r="23" spans="1:9">
      <c r="A23" s="16"/>
    </row>
    <row r="24" spans="1:9" ht="15.75" thickBot="1">
      <c r="A24" s="16" t="s">
        <v>50</v>
      </c>
    </row>
    <row r="25" spans="1:9">
      <c r="A25" s="86"/>
      <c r="B25" s="89"/>
      <c r="C25" s="86"/>
      <c r="D25" s="18"/>
      <c r="E25" s="19"/>
      <c r="F25" s="18"/>
      <c r="G25" s="26"/>
      <c r="H25" s="18"/>
      <c r="I25" s="19"/>
    </row>
    <row r="26" spans="1:9">
      <c r="A26" s="87"/>
      <c r="B26" s="90"/>
      <c r="C26" s="87"/>
      <c r="D26" s="20"/>
      <c r="E26" s="21"/>
      <c r="F26" s="20"/>
      <c r="G26" s="27"/>
      <c r="H26" s="20"/>
      <c r="I26" s="21"/>
    </row>
    <row r="27" spans="1:9">
      <c r="A27" s="87"/>
      <c r="B27" s="90"/>
      <c r="C27" s="87"/>
      <c r="D27" s="20"/>
      <c r="E27" s="21"/>
      <c r="F27" s="20"/>
      <c r="G27" s="27"/>
      <c r="H27" s="20"/>
      <c r="I27" s="21"/>
    </row>
    <row r="28" spans="1:9" ht="15.75" thickBot="1">
      <c r="A28" s="88"/>
      <c r="B28" s="91"/>
      <c r="C28" s="88"/>
      <c r="D28" s="22"/>
      <c r="E28" s="23"/>
      <c r="F28" s="20"/>
      <c r="G28" s="28"/>
      <c r="H28" s="22"/>
      <c r="I28" s="23"/>
    </row>
    <row r="29" spans="1:9">
      <c r="A29" s="86"/>
      <c r="B29" s="89"/>
      <c r="C29" s="86"/>
      <c r="D29" s="18"/>
      <c r="E29" s="19"/>
      <c r="F29" s="20"/>
      <c r="G29" s="26"/>
      <c r="H29" s="18"/>
      <c r="I29" s="19"/>
    </row>
    <row r="30" spans="1:9">
      <c r="A30" s="87"/>
      <c r="B30" s="90"/>
      <c r="C30" s="87"/>
      <c r="D30" s="20"/>
      <c r="E30" s="21"/>
      <c r="F30" s="20"/>
      <c r="G30" s="27"/>
      <c r="H30" s="20"/>
      <c r="I30" s="21"/>
    </row>
    <row r="31" spans="1:9">
      <c r="A31" s="87"/>
      <c r="B31" s="90"/>
      <c r="C31" s="87"/>
      <c r="D31" s="20"/>
      <c r="E31" s="21"/>
      <c r="F31" s="20"/>
      <c r="G31" s="27"/>
      <c r="H31" s="20"/>
      <c r="I31" s="21"/>
    </row>
    <row r="32" spans="1:9" ht="15.75" thickBot="1">
      <c r="A32" s="88"/>
      <c r="B32" s="91"/>
      <c r="C32" s="88"/>
      <c r="D32" s="22"/>
      <c r="E32" s="23"/>
      <c r="F32" s="20"/>
      <c r="G32" s="28"/>
      <c r="H32" s="22"/>
      <c r="I32" s="23"/>
    </row>
    <row r="33" spans="1:9">
      <c r="A33" s="29"/>
      <c r="B33" s="92"/>
      <c r="C33" s="95"/>
      <c r="D33" s="18"/>
      <c r="E33" s="19"/>
      <c r="F33" s="20"/>
      <c r="G33" s="30"/>
      <c r="H33" s="30"/>
      <c r="I33" s="31"/>
    </row>
    <row r="34" spans="1:9">
      <c r="A34" s="24"/>
      <c r="B34" s="93"/>
      <c r="C34" s="96"/>
      <c r="D34" s="20"/>
      <c r="E34" s="21"/>
      <c r="F34" s="20"/>
      <c r="G34" s="30"/>
      <c r="H34" s="30"/>
      <c r="I34" s="31"/>
    </row>
    <row r="35" spans="1:9">
      <c r="A35" s="24"/>
      <c r="B35" s="93"/>
      <c r="C35" s="96"/>
      <c r="D35" s="20"/>
      <c r="E35" s="21"/>
      <c r="F35" s="20"/>
      <c r="G35" s="30"/>
      <c r="H35" s="30"/>
      <c r="I35" s="31"/>
    </row>
    <row r="36" spans="1:9" ht="15.75" thickBot="1">
      <c r="A36" s="25" t="s">
        <v>51</v>
      </c>
      <c r="B36" s="94"/>
      <c r="C36" s="97"/>
      <c r="D36" s="22"/>
      <c r="E36" s="23"/>
      <c r="F36" s="22"/>
      <c r="G36" s="32"/>
      <c r="H36" s="32"/>
      <c r="I36" s="33"/>
    </row>
  </sheetData>
  <mergeCells count="31">
    <mergeCell ref="A7:I7"/>
    <mergeCell ref="A8:I8"/>
    <mergeCell ref="A9:I9"/>
    <mergeCell ref="H14:I14"/>
    <mergeCell ref="E15:F15"/>
    <mergeCell ref="H15:I15"/>
    <mergeCell ref="E11:F11"/>
    <mergeCell ref="H11:I11"/>
    <mergeCell ref="E12:F12"/>
    <mergeCell ref="H12:I12"/>
    <mergeCell ref="C10:F10"/>
    <mergeCell ref="H10:I10"/>
    <mergeCell ref="A25:A28"/>
    <mergeCell ref="B25:B28"/>
    <mergeCell ref="C25:C28"/>
    <mergeCell ref="E19:F19"/>
    <mergeCell ref="H19:I19"/>
    <mergeCell ref="E16:F16"/>
    <mergeCell ref="H16:I16"/>
    <mergeCell ref="E17:F17"/>
    <mergeCell ref="H17:I17"/>
    <mergeCell ref="E18:F18"/>
    <mergeCell ref="H18:I18"/>
    <mergeCell ref="E13:F13"/>
    <mergeCell ref="H13:I13"/>
    <mergeCell ref="E14:F14"/>
    <mergeCell ref="A29:A32"/>
    <mergeCell ref="B29:B32"/>
    <mergeCell ref="C29:C32"/>
    <mergeCell ref="B33:B36"/>
    <mergeCell ref="C33:C36"/>
  </mergeCells>
  <pageMargins left="0.7" right="0.7" top="0.78740157499999996" bottom="0.78740157499999996" header="0.3" footer="0.3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M43"/>
  <sheetViews>
    <sheetView view="pageBreakPreview" topLeftCell="A7" zoomScaleNormal="100" zoomScaleSheetLayoutView="100" workbookViewId="0">
      <selection activeCell="A7" sqref="A1:XFD1048576"/>
    </sheetView>
  </sheetViews>
  <sheetFormatPr defaultRowHeight="15"/>
  <cols>
    <col min="1" max="1" width="4.7109375" customWidth="1"/>
    <col min="2" max="2" width="40.7109375" customWidth="1"/>
    <col min="3" max="3" width="10.7109375" customWidth="1"/>
    <col min="4" max="4" width="11.5703125" bestFit="1" customWidth="1"/>
    <col min="5" max="5" width="9.28515625" bestFit="1" customWidth="1"/>
    <col min="7" max="7" width="0.140625" customWidth="1"/>
    <col min="8" max="8" width="11.28515625" customWidth="1"/>
  </cols>
  <sheetData>
    <row r="3" spans="1:13">
      <c r="F3" s="15" t="s">
        <v>49</v>
      </c>
    </row>
    <row r="4" spans="1:13">
      <c r="F4" s="15" t="s">
        <v>48</v>
      </c>
    </row>
    <row r="6" spans="1:13" ht="15.75" thickBot="1"/>
    <row r="7" spans="1:13" ht="15" customHeight="1">
      <c r="A7" s="104" t="s">
        <v>34</v>
      </c>
      <c r="B7" s="105"/>
      <c r="C7" s="105"/>
      <c r="D7" s="105"/>
      <c r="E7" s="105"/>
      <c r="F7" s="105"/>
      <c r="G7" s="105"/>
      <c r="H7" s="105"/>
      <c r="I7" s="106"/>
    </row>
    <row r="8" spans="1:13" ht="15" customHeight="1">
      <c r="A8" s="107" t="s">
        <v>1</v>
      </c>
      <c r="B8" s="108"/>
      <c r="C8" s="108"/>
      <c r="D8" s="108"/>
      <c r="E8" s="108"/>
      <c r="F8" s="108"/>
      <c r="G8" s="108"/>
      <c r="H8" s="108"/>
      <c r="I8" s="109"/>
    </row>
    <row r="9" spans="1:13" ht="15.75" customHeight="1" thickBot="1">
      <c r="A9" s="110" t="s">
        <v>20</v>
      </c>
      <c r="B9" s="111"/>
      <c r="C9" s="111"/>
      <c r="D9" s="111"/>
      <c r="E9" s="111"/>
      <c r="F9" s="111"/>
      <c r="G9" s="111"/>
      <c r="H9" s="111"/>
      <c r="I9" s="112"/>
    </row>
    <row r="10" spans="1:13" ht="27.75" customHeight="1" thickBot="1">
      <c r="A10" s="121" t="s">
        <v>35</v>
      </c>
      <c r="B10" s="122"/>
      <c r="C10" s="8" t="s">
        <v>36</v>
      </c>
      <c r="D10" s="98" t="s">
        <v>37</v>
      </c>
      <c r="E10" s="99"/>
      <c r="F10" s="99"/>
      <c r="G10" s="99"/>
      <c r="H10" s="3" t="s">
        <v>38</v>
      </c>
      <c r="I10" s="48" t="s">
        <v>46</v>
      </c>
      <c r="L10" s="14" t="s">
        <v>47</v>
      </c>
    </row>
    <row r="11" spans="1:13" ht="16.5" thickBot="1">
      <c r="A11" s="113" t="s">
        <v>39</v>
      </c>
      <c r="B11" s="114"/>
      <c r="C11" s="5"/>
      <c r="D11" s="159">
        <v>0</v>
      </c>
      <c r="E11" s="159">
        <v>0</v>
      </c>
      <c r="F11" s="160">
        <v>0</v>
      </c>
      <c r="G11" s="161"/>
      <c r="H11" s="159"/>
      <c r="I11" s="47"/>
      <c r="L11" s="14" t="s">
        <v>47</v>
      </c>
    </row>
    <row r="12" spans="1:13" ht="39.75" thickBot="1">
      <c r="A12" s="26">
        <v>1</v>
      </c>
      <c r="B12" s="152" t="s">
        <v>110</v>
      </c>
      <c r="C12" s="162">
        <v>272</v>
      </c>
      <c r="D12" s="163">
        <v>272</v>
      </c>
      <c r="E12" s="163">
        <v>272</v>
      </c>
      <c r="F12" s="164">
        <v>272</v>
      </c>
      <c r="G12" s="163"/>
      <c r="H12" s="168">
        <v>1135200</v>
      </c>
      <c r="I12" s="40"/>
      <c r="L12" s="14"/>
    </row>
    <row r="13" spans="1:13" ht="39.75" thickBot="1">
      <c r="A13" s="26">
        <v>2</v>
      </c>
      <c r="B13" s="151" t="s">
        <v>109</v>
      </c>
      <c r="C13" s="8">
        <v>200</v>
      </c>
      <c r="D13" s="8">
        <v>210</v>
      </c>
      <c r="E13" s="8">
        <v>240</v>
      </c>
      <c r="F13" s="3">
        <v>190</v>
      </c>
      <c r="G13" s="8"/>
      <c r="H13" s="155">
        <v>722790</v>
      </c>
      <c r="I13" s="144"/>
      <c r="K13" s="154">
        <f>H16-K14</f>
        <v>326990</v>
      </c>
      <c r="L13" s="14"/>
    </row>
    <row r="14" spans="1:13" ht="27" thickBot="1">
      <c r="A14" s="147">
        <v>3</v>
      </c>
      <c r="B14" s="152" t="s">
        <v>112</v>
      </c>
      <c r="C14" s="148">
        <f>360/2</f>
        <v>180</v>
      </c>
      <c r="D14" s="36">
        <v>190</v>
      </c>
      <c r="E14" s="148">
        <v>220</v>
      </c>
      <c r="F14" s="36">
        <v>170</v>
      </c>
      <c r="G14" s="148"/>
      <c r="H14" s="156">
        <v>1800000</v>
      </c>
      <c r="I14" s="149"/>
      <c r="K14">
        <v>4311000</v>
      </c>
    </row>
    <row r="15" spans="1:13" ht="27" thickBot="1">
      <c r="A15" s="26">
        <v>4</v>
      </c>
      <c r="B15" s="150" t="s">
        <v>111</v>
      </c>
      <c r="C15" s="147">
        <v>175</v>
      </c>
      <c r="D15" s="36">
        <v>170</v>
      </c>
      <c r="E15" s="148">
        <v>150</v>
      </c>
      <c r="F15" s="36">
        <v>180</v>
      </c>
      <c r="G15" s="148"/>
      <c r="H15" s="156">
        <v>980000</v>
      </c>
      <c r="I15" s="165">
        <v>653010</v>
      </c>
      <c r="L15" s="154"/>
    </row>
    <row r="16" spans="1:13" ht="15.75" thickBot="1">
      <c r="A16" s="113" t="s">
        <v>42</v>
      </c>
      <c r="B16" s="114"/>
      <c r="C16" s="11" t="s">
        <v>40</v>
      </c>
      <c r="D16" s="11" t="s">
        <v>41</v>
      </c>
      <c r="E16" s="11" t="s">
        <v>40</v>
      </c>
      <c r="F16" s="145" t="s">
        <v>40</v>
      </c>
      <c r="G16" s="146"/>
      <c r="H16" s="158">
        <v>4637990</v>
      </c>
      <c r="I16" s="47"/>
      <c r="K16" s="157">
        <f>H15-K13</f>
        <v>653010</v>
      </c>
      <c r="M16" s="157"/>
    </row>
    <row r="17" spans="1:12" ht="15.75" thickBot="1">
      <c r="A17" s="113" t="s">
        <v>43</v>
      </c>
      <c r="B17" s="114"/>
      <c r="C17" s="11" t="s">
        <v>40</v>
      </c>
      <c r="D17" s="11" t="s">
        <v>40</v>
      </c>
      <c r="E17" s="11" t="s">
        <v>40</v>
      </c>
      <c r="F17" s="102" t="s">
        <v>40</v>
      </c>
      <c r="G17" s="103"/>
      <c r="H17" s="11" t="s">
        <v>41</v>
      </c>
      <c r="I17" s="38"/>
    </row>
    <row r="18" spans="1:12" ht="27" thickBot="1">
      <c r="A18" s="26">
        <v>5</v>
      </c>
      <c r="B18" s="152" t="s">
        <v>106</v>
      </c>
      <c r="C18" s="8">
        <f>310/2</f>
        <v>155</v>
      </c>
      <c r="D18" s="8">
        <v>150</v>
      </c>
      <c r="E18" s="8">
        <v>160</v>
      </c>
      <c r="F18" s="12">
        <v>130</v>
      </c>
      <c r="G18" s="13"/>
      <c r="H18" s="8">
        <v>474383</v>
      </c>
      <c r="I18" s="39"/>
      <c r="L18" s="14"/>
    </row>
    <row r="19" spans="1:12" ht="32.25" thickBot="1">
      <c r="A19" s="26">
        <v>6</v>
      </c>
      <c r="B19" s="153" t="s">
        <v>108</v>
      </c>
      <c r="C19" s="8">
        <f>310/2</f>
        <v>155</v>
      </c>
      <c r="D19" s="8">
        <v>210</v>
      </c>
      <c r="E19" s="8">
        <v>150</v>
      </c>
      <c r="F19" s="12">
        <v>160</v>
      </c>
      <c r="G19" s="13"/>
      <c r="H19" s="8">
        <v>273951</v>
      </c>
      <c r="I19" s="39"/>
      <c r="L19" s="14"/>
    </row>
    <row r="20" spans="1:12" ht="27" thickBot="1">
      <c r="A20" s="36">
        <v>7</v>
      </c>
      <c r="B20" s="143" t="s">
        <v>113</v>
      </c>
      <c r="C20" s="36">
        <f>310/2</f>
        <v>155</v>
      </c>
      <c r="D20" s="37">
        <v>140</v>
      </c>
      <c r="E20" s="22">
        <v>160</v>
      </c>
      <c r="F20" s="37">
        <v>150</v>
      </c>
      <c r="G20" s="22"/>
      <c r="H20" s="37">
        <v>900000</v>
      </c>
      <c r="I20" s="23"/>
    </row>
    <row r="21" spans="1:12" ht="15.75" thickBot="1">
      <c r="A21" s="113" t="s">
        <v>44</v>
      </c>
      <c r="B21" s="114"/>
      <c r="C21" s="11" t="s">
        <v>40</v>
      </c>
      <c r="D21" s="11" t="s">
        <v>40</v>
      </c>
      <c r="E21" s="11" t="s">
        <v>40</v>
      </c>
      <c r="F21" s="102" t="s">
        <v>40</v>
      </c>
      <c r="G21" s="103"/>
      <c r="H21" s="11">
        <f>SUM(H18:H20)</f>
        <v>1648334</v>
      </c>
      <c r="I21" s="38"/>
    </row>
    <row r="22" spans="1:12" ht="29.25" customHeight="1" thickBot="1">
      <c r="A22" s="26">
        <v>8</v>
      </c>
      <c r="B22" s="167" t="s">
        <v>105</v>
      </c>
      <c r="C22" s="8">
        <f>270/2</f>
        <v>135</v>
      </c>
      <c r="D22" s="8">
        <v>140</v>
      </c>
      <c r="E22" s="8">
        <v>110</v>
      </c>
      <c r="F22" s="83">
        <v>130</v>
      </c>
      <c r="G22" s="85"/>
      <c r="H22" s="8">
        <v>748476</v>
      </c>
      <c r="I22" s="39"/>
      <c r="L22" s="14" t="s">
        <v>47</v>
      </c>
    </row>
    <row r="23" spans="1:12" ht="27" thickBot="1">
      <c r="A23" s="26">
        <v>9</v>
      </c>
      <c r="B23" s="152" t="s">
        <v>107</v>
      </c>
      <c r="C23" s="8">
        <f>260/2</f>
        <v>130</v>
      </c>
      <c r="D23" s="8">
        <v>120</v>
      </c>
      <c r="E23" s="8">
        <v>170</v>
      </c>
      <c r="F23" s="12">
        <v>140</v>
      </c>
      <c r="G23" s="13"/>
      <c r="H23" s="8">
        <v>498760</v>
      </c>
      <c r="I23" s="39"/>
      <c r="L23" s="14"/>
    </row>
    <row r="24" spans="1:12" ht="15.75" customHeight="1" thickBot="1">
      <c r="A24" s="166"/>
      <c r="B24" s="34"/>
      <c r="C24" s="35"/>
      <c r="D24" s="35" t="s">
        <v>40</v>
      </c>
      <c r="E24" s="35" t="s">
        <v>40</v>
      </c>
      <c r="F24" s="123" t="s">
        <v>40</v>
      </c>
      <c r="G24" s="124"/>
      <c r="H24" s="35">
        <f>SUM(H22:H23)</f>
        <v>1247236</v>
      </c>
      <c r="I24" s="44"/>
    </row>
    <row r="28" spans="1:12">
      <c r="A28" s="16" t="s">
        <v>54</v>
      </c>
    </row>
    <row r="29" spans="1:12">
      <c r="A29" s="16" t="s">
        <v>52</v>
      </c>
      <c r="D29" s="17">
        <v>5311000</v>
      </c>
    </row>
    <row r="30" spans="1:12">
      <c r="B30" s="16"/>
    </row>
    <row r="31" spans="1:12" ht="15.75" thickBot="1">
      <c r="B31" s="16" t="s">
        <v>50</v>
      </c>
    </row>
    <row r="32" spans="1:12">
      <c r="A32" s="26"/>
      <c r="B32" s="89"/>
      <c r="C32" s="86"/>
      <c r="D32" s="115"/>
      <c r="E32" s="19"/>
      <c r="F32" s="26"/>
      <c r="G32" s="18"/>
      <c r="H32" s="18"/>
      <c r="I32" s="19"/>
    </row>
    <row r="33" spans="1:9">
      <c r="A33" s="27"/>
      <c r="B33" s="90"/>
      <c r="C33" s="87"/>
      <c r="D33" s="116"/>
      <c r="E33" s="21"/>
      <c r="F33" s="27"/>
      <c r="G33" s="20"/>
      <c r="H33" s="20"/>
      <c r="I33" s="21"/>
    </row>
    <row r="34" spans="1:9">
      <c r="A34" s="27"/>
      <c r="B34" s="90"/>
      <c r="C34" s="87"/>
      <c r="D34" s="116"/>
      <c r="E34" s="21"/>
      <c r="F34" s="27"/>
      <c r="G34" s="20"/>
      <c r="H34" s="20"/>
      <c r="I34" s="21"/>
    </row>
    <row r="35" spans="1:9" ht="15.75" thickBot="1">
      <c r="A35" s="28"/>
      <c r="B35" s="91"/>
      <c r="C35" s="88"/>
      <c r="D35" s="117"/>
      <c r="E35" s="23"/>
      <c r="F35" s="28"/>
      <c r="G35" s="22"/>
      <c r="H35" s="22"/>
      <c r="I35" s="23"/>
    </row>
    <row r="36" spans="1:9">
      <c r="A36" s="26"/>
      <c r="B36" s="89"/>
      <c r="C36" s="86"/>
      <c r="D36" s="115"/>
      <c r="E36" s="19"/>
      <c r="F36" s="26"/>
      <c r="G36" s="18"/>
      <c r="H36" s="18"/>
      <c r="I36" s="19"/>
    </row>
    <row r="37" spans="1:9">
      <c r="A37" s="27"/>
      <c r="B37" s="90"/>
      <c r="C37" s="87"/>
      <c r="D37" s="116"/>
      <c r="E37" s="21"/>
      <c r="F37" s="27"/>
      <c r="G37" s="20"/>
      <c r="H37" s="20"/>
      <c r="I37" s="21"/>
    </row>
    <row r="38" spans="1:9">
      <c r="A38" s="27"/>
      <c r="B38" s="90"/>
      <c r="C38" s="87"/>
      <c r="D38" s="116"/>
      <c r="E38" s="21"/>
      <c r="F38" s="27"/>
      <c r="G38" s="20"/>
      <c r="H38" s="20"/>
      <c r="I38" s="21"/>
    </row>
    <row r="39" spans="1:9" ht="15.75" thickBot="1">
      <c r="A39" s="28"/>
      <c r="B39" s="91"/>
      <c r="C39" s="88"/>
      <c r="D39" s="117"/>
      <c r="E39" s="23"/>
      <c r="F39" s="28"/>
      <c r="G39" s="22"/>
      <c r="H39" s="22"/>
      <c r="I39" s="23"/>
    </row>
    <row r="40" spans="1:9">
      <c r="A40" s="26"/>
      <c r="B40" s="41"/>
      <c r="C40" s="95"/>
      <c r="D40" s="118"/>
      <c r="E40" s="19"/>
      <c r="F40" s="26"/>
      <c r="G40" s="18"/>
      <c r="H40" s="45"/>
      <c r="I40" s="46"/>
    </row>
    <row r="41" spans="1:9">
      <c r="A41" s="27"/>
      <c r="B41" s="42"/>
      <c r="C41" s="96"/>
      <c r="D41" s="119"/>
      <c r="E41" s="21"/>
      <c r="F41" s="27"/>
      <c r="G41" s="20"/>
      <c r="H41" s="30"/>
      <c r="I41" s="31"/>
    </row>
    <row r="42" spans="1:9">
      <c r="A42" s="27"/>
      <c r="B42" s="42"/>
      <c r="C42" s="96"/>
      <c r="D42" s="119"/>
      <c r="E42" s="21"/>
      <c r="F42" s="27"/>
      <c r="G42" s="20"/>
      <c r="H42" s="30"/>
      <c r="I42" s="31"/>
    </row>
    <row r="43" spans="1:9" ht="15.75" thickBot="1">
      <c r="A43" s="28"/>
      <c r="B43" s="43" t="s">
        <v>51</v>
      </c>
      <c r="C43" s="97"/>
      <c r="D43" s="120"/>
      <c r="E43" s="23"/>
      <c r="F43" s="28"/>
      <c r="G43" s="22"/>
      <c r="H43" s="32"/>
      <c r="I43" s="33"/>
    </row>
  </sheetData>
  <mergeCells count="23">
    <mergeCell ref="A7:I7"/>
    <mergeCell ref="A8:I8"/>
    <mergeCell ref="D32:D35"/>
    <mergeCell ref="C32:C35"/>
    <mergeCell ref="B32:B35"/>
    <mergeCell ref="F24:G24"/>
    <mergeCell ref="B36:B39"/>
    <mergeCell ref="C36:C39"/>
    <mergeCell ref="D36:D39"/>
    <mergeCell ref="C40:C43"/>
    <mergeCell ref="D40:D43"/>
    <mergeCell ref="A9:I9"/>
    <mergeCell ref="A11:B11"/>
    <mergeCell ref="A16:B16"/>
    <mergeCell ref="A17:B17"/>
    <mergeCell ref="A21:B21"/>
    <mergeCell ref="A10:B10"/>
    <mergeCell ref="F21:G21"/>
    <mergeCell ref="F22:G22"/>
    <mergeCell ref="F16:G16"/>
    <mergeCell ref="F17:G17"/>
    <mergeCell ref="D10:G10"/>
    <mergeCell ref="F11:G11"/>
  </mergeCells>
  <pageMargins left="0.7" right="0.7" top="0.78740157499999996" bottom="0.78740157499999996" header="0.3" footer="0.3"/>
  <pageSetup paperSize="9" scale="81" orientation="portrait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5"/>
  <sheetViews>
    <sheetView view="pageBreakPreview" zoomScale="60" zoomScaleNormal="100" workbookViewId="0">
      <selection activeCell="M18" sqref="M18"/>
    </sheetView>
  </sheetViews>
  <sheetFormatPr defaultRowHeight="15"/>
  <cols>
    <col min="1" max="1" width="16.85546875" customWidth="1"/>
    <col min="2" max="2" width="29.5703125" customWidth="1"/>
    <col min="6" max="6" width="7.140625" customWidth="1"/>
    <col min="7" max="7" width="12.28515625" customWidth="1"/>
  </cols>
  <sheetData>
    <row r="1" spans="1:8" ht="18.75" customHeight="1">
      <c r="A1" s="51" t="s">
        <v>56</v>
      </c>
      <c r="B1" s="130" t="s">
        <v>57</v>
      </c>
      <c r="C1" s="130"/>
      <c r="D1" s="52">
        <v>3</v>
      </c>
      <c r="E1" s="53">
        <v>11</v>
      </c>
      <c r="F1" s="53">
        <v>12</v>
      </c>
      <c r="G1" s="53">
        <v>14</v>
      </c>
      <c r="H1" s="54">
        <v>15</v>
      </c>
    </row>
    <row r="2" spans="1:8" ht="32.25" customHeight="1">
      <c r="A2" s="127" t="s">
        <v>58</v>
      </c>
      <c r="B2" s="128"/>
      <c r="C2" s="128"/>
      <c r="D2" s="128"/>
      <c r="E2" s="128"/>
      <c r="F2" s="128"/>
      <c r="G2" s="128"/>
      <c r="H2" s="129"/>
    </row>
    <row r="3" spans="1:8">
      <c r="A3" s="55" t="s">
        <v>59</v>
      </c>
      <c r="B3" s="125" t="s">
        <v>60</v>
      </c>
      <c r="C3" s="125"/>
      <c r="D3" s="50" t="s">
        <v>80</v>
      </c>
      <c r="E3" s="49" t="s">
        <v>85</v>
      </c>
      <c r="F3" s="49" t="s">
        <v>87</v>
      </c>
      <c r="G3" s="49" t="s">
        <v>81</v>
      </c>
      <c r="H3" s="56" t="s">
        <v>82</v>
      </c>
    </row>
    <row r="4" spans="1:8" ht="30.75" customHeight="1">
      <c r="A4" s="127" t="s">
        <v>61</v>
      </c>
      <c r="B4" s="128"/>
      <c r="C4" s="128"/>
      <c r="D4" s="128"/>
      <c r="E4" s="128"/>
      <c r="F4" s="128"/>
      <c r="G4" s="128"/>
      <c r="H4" s="129"/>
    </row>
    <row r="5" spans="1:8" ht="18" customHeight="1">
      <c r="A5" s="55" t="s">
        <v>62</v>
      </c>
      <c r="B5" s="125" t="s">
        <v>63</v>
      </c>
      <c r="C5" s="125"/>
      <c r="D5" s="50" t="s">
        <v>80</v>
      </c>
      <c r="E5" s="49" t="s">
        <v>85</v>
      </c>
      <c r="F5" s="49" t="s">
        <v>84</v>
      </c>
      <c r="G5" s="49" t="s">
        <v>81</v>
      </c>
      <c r="H5" s="56" t="s">
        <v>82</v>
      </c>
    </row>
    <row r="6" spans="1:8" ht="18" customHeight="1">
      <c r="A6" s="55" t="s">
        <v>64</v>
      </c>
      <c r="B6" s="125" t="s">
        <v>65</v>
      </c>
      <c r="C6" s="125"/>
      <c r="D6" s="50" t="s">
        <v>80</v>
      </c>
      <c r="E6" s="49" t="s">
        <v>85</v>
      </c>
      <c r="F6" s="49" t="s">
        <v>83</v>
      </c>
      <c r="G6" s="49" t="s">
        <v>81</v>
      </c>
      <c r="H6" s="56" t="s">
        <v>82</v>
      </c>
    </row>
    <row r="7" spans="1:8" ht="18" customHeight="1">
      <c r="A7" s="55" t="s">
        <v>66</v>
      </c>
      <c r="B7" s="125" t="s">
        <v>67</v>
      </c>
      <c r="C7" s="125"/>
      <c r="D7" s="50" t="s">
        <v>80</v>
      </c>
      <c r="E7" s="49" t="s">
        <v>80</v>
      </c>
      <c r="F7" s="49" t="s">
        <v>83</v>
      </c>
      <c r="G7" s="49" t="s">
        <v>91</v>
      </c>
      <c r="H7" s="56" t="s">
        <v>82</v>
      </c>
    </row>
    <row r="8" spans="1:8" ht="18" customHeight="1">
      <c r="A8" s="55" t="s">
        <v>68</v>
      </c>
      <c r="B8" s="125" t="s">
        <v>69</v>
      </c>
      <c r="C8" s="125"/>
      <c r="D8" s="50" t="s">
        <v>80</v>
      </c>
      <c r="E8" s="49" t="s">
        <v>80</v>
      </c>
      <c r="F8" s="49" t="s">
        <v>83</v>
      </c>
      <c r="G8" s="49" t="s">
        <v>81</v>
      </c>
      <c r="H8" s="56" t="s">
        <v>82</v>
      </c>
    </row>
    <row r="9" spans="1:8" ht="18" customHeight="1">
      <c r="A9" s="55" t="s">
        <v>70</v>
      </c>
      <c r="B9" s="125" t="s">
        <v>71</v>
      </c>
      <c r="C9" s="125"/>
      <c r="D9" s="50" t="s">
        <v>80</v>
      </c>
      <c r="E9" s="49" t="s">
        <v>88</v>
      </c>
      <c r="F9" s="49" t="s">
        <v>83</v>
      </c>
      <c r="G9" s="49" t="s">
        <v>81</v>
      </c>
      <c r="H9" s="56" t="s">
        <v>82</v>
      </c>
    </row>
    <row r="10" spans="1:8" ht="18" customHeight="1">
      <c r="A10" s="57" t="s">
        <v>72</v>
      </c>
      <c r="B10" s="125" t="s">
        <v>73</v>
      </c>
      <c r="C10" s="125"/>
      <c r="D10" s="50" t="s">
        <v>86</v>
      </c>
      <c r="E10" s="49" t="s">
        <v>86</v>
      </c>
      <c r="F10" s="49" t="s">
        <v>84</v>
      </c>
      <c r="G10" s="49" t="s">
        <v>89</v>
      </c>
      <c r="H10" s="56" t="s">
        <v>82</v>
      </c>
    </row>
    <row r="11" spans="1:8" ht="18" customHeight="1">
      <c r="A11" s="55" t="s">
        <v>74</v>
      </c>
      <c r="B11" s="125" t="s">
        <v>75</v>
      </c>
      <c r="C11" s="125"/>
      <c r="D11" s="50" t="s">
        <v>86</v>
      </c>
      <c r="E11" s="49" t="s">
        <v>86</v>
      </c>
      <c r="F11" s="49" t="s">
        <v>84</v>
      </c>
      <c r="G11" s="49" t="s">
        <v>90</v>
      </c>
      <c r="H11" s="56" t="s">
        <v>82</v>
      </c>
    </row>
    <row r="12" spans="1:8" ht="18" customHeight="1">
      <c r="A12" s="55" t="s">
        <v>76</v>
      </c>
      <c r="B12" s="125" t="s">
        <v>77</v>
      </c>
      <c r="C12" s="125"/>
      <c r="D12" s="50" t="s">
        <v>86</v>
      </c>
      <c r="E12" s="49" t="s">
        <v>86</v>
      </c>
      <c r="F12" s="49" t="s">
        <v>84</v>
      </c>
      <c r="G12" s="49" t="s">
        <v>81</v>
      </c>
      <c r="H12" s="56" t="s">
        <v>82</v>
      </c>
    </row>
    <row r="13" spans="1:8" ht="18" customHeight="1" thickBot="1">
      <c r="A13" s="58" t="s">
        <v>78</v>
      </c>
      <c r="B13" s="126" t="s">
        <v>79</v>
      </c>
      <c r="C13" s="126"/>
      <c r="D13" s="59" t="s">
        <v>80</v>
      </c>
      <c r="E13" s="60" t="s">
        <v>80</v>
      </c>
      <c r="F13" s="60" t="s">
        <v>84</v>
      </c>
      <c r="G13" s="60" t="s">
        <v>81</v>
      </c>
      <c r="H13" s="61" t="s">
        <v>82</v>
      </c>
    </row>
    <row r="21" spans="15:18">
      <c r="O21">
        <f>30/7</f>
        <v>4.2857142857142856</v>
      </c>
    </row>
    <row r="25" spans="15:18">
      <c r="R25" s="131">
        <v>40389</v>
      </c>
    </row>
  </sheetData>
  <mergeCells count="13">
    <mergeCell ref="B6:C6"/>
    <mergeCell ref="B7:C7"/>
    <mergeCell ref="B8:C8"/>
    <mergeCell ref="A2:H2"/>
    <mergeCell ref="A4:H4"/>
    <mergeCell ref="B1:C1"/>
    <mergeCell ref="B3:C3"/>
    <mergeCell ref="B5:C5"/>
    <mergeCell ref="B9:C9"/>
    <mergeCell ref="B10:C10"/>
    <mergeCell ref="B11:C11"/>
    <mergeCell ref="B12:C12"/>
    <mergeCell ref="B13:C13"/>
  </mergeCells>
  <pageMargins left="0.7" right="0.7" top="0.78740157499999996" bottom="0.78740157499999996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A3" sqref="A3:L11"/>
    </sheetView>
  </sheetViews>
  <sheetFormatPr defaultRowHeight="15"/>
  <cols>
    <col min="1" max="1" width="4.42578125" customWidth="1"/>
    <col min="2" max="2" width="18.7109375" customWidth="1"/>
    <col min="3" max="3" width="5.5703125" customWidth="1"/>
    <col min="4" max="4" width="5.42578125" customWidth="1"/>
    <col min="5" max="5" width="4.85546875" customWidth="1"/>
    <col min="6" max="6" width="5.85546875" customWidth="1"/>
    <col min="7" max="7" width="5" customWidth="1"/>
    <col min="8" max="8" width="5.7109375" customWidth="1"/>
    <col min="9" max="9" width="5.5703125" customWidth="1"/>
    <col min="10" max="10" width="6.140625" customWidth="1"/>
    <col min="11" max="11" width="5.5703125" customWidth="1"/>
    <col min="12" max="12" width="5.42578125" customWidth="1"/>
  </cols>
  <sheetData>
    <row r="1" spans="1:12">
      <c r="B1" t="s">
        <v>103</v>
      </c>
    </row>
    <row r="2" spans="1:12" ht="15.75" thickBot="1"/>
    <row r="3" spans="1:12" ht="15.75" thickBot="1">
      <c r="A3" s="36" t="s">
        <v>104</v>
      </c>
      <c r="B3" s="136" t="s">
        <v>102</v>
      </c>
      <c r="C3" s="134" t="s">
        <v>98</v>
      </c>
      <c r="D3" s="134" t="s">
        <v>99</v>
      </c>
      <c r="E3" s="134">
        <v>2</v>
      </c>
      <c r="F3" s="134">
        <v>3</v>
      </c>
      <c r="G3" s="134">
        <v>4</v>
      </c>
      <c r="H3" s="134">
        <v>5</v>
      </c>
      <c r="I3" s="134">
        <v>6</v>
      </c>
      <c r="J3" s="134">
        <v>7</v>
      </c>
      <c r="K3" s="134">
        <v>8</v>
      </c>
      <c r="L3" s="135">
        <v>9</v>
      </c>
    </row>
    <row r="4" spans="1:12">
      <c r="A4" s="142">
        <v>1</v>
      </c>
      <c r="B4" s="137" t="s">
        <v>92</v>
      </c>
      <c r="C4" s="132"/>
      <c r="D4" s="132">
        <v>1</v>
      </c>
      <c r="E4" s="132">
        <v>2</v>
      </c>
      <c r="F4" s="132"/>
      <c r="G4" s="132"/>
      <c r="H4" s="132"/>
      <c r="I4" s="132"/>
      <c r="J4" s="132"/>
      <c r="K4" s="132"/>
      <c r="L4" s="133">
        <v>9</v>
      </c>
    </row>
    <row r="5" spans="1:12">
      <c r="A5" s="140">
        <v>2</v>
      </c>
      <c r="B5" s="138" t="s">
        <v>93</v>
      </c>
      <c r="C5" s="49"/>
      <c r="D5" s="49"/>
      <c r="E5" s="49"/>
      <c r="F5" s="49">
        <v>3</v>
      </c>
      <c r="G5" s="49">
        <v>4</v>
      </c>
      <c r="H5" s="49"/>
      <c r="I5" s="49"/>
      <c r="J5" s="49">
        <v>7</v>
      </c>
      <c r="K5" s="49">
        <v>8</v>
      </c>
      <c r="L5" s="56"/>
    </row>
    <row r="6" spans="1:12">
      <c r="A6" s="140">
        <v>3</v>
      </c>
      <c r="B6" s="138" t="s">
        <v>94</v>
      </c>
      <c r="C6" s="49"/>
      <c r="D6" s="49">
        <v>1</v>
      </c>
      <c r="E6" s="49">
        <v>2</v>
      </c>
      <c r="F6" s="49"/>
      <c r="G6" s="49">
        <v>4</v>
      </c>
      <c r="H6" s="49"/>
      <c r="I6" s="49"/>
      <c r="J6" s="49"/>
      <c r="K6" s="49">
        <v>8</v>
      </c>
      <c r="L6" s="56"/>
    </row>
    <row r="7" spans="1:12">
      <c r="A7" s="140">
        <v>4</v>
      </c>
      <c r="B7" s="138" t="s">
        <v>95</v>
      </c>
      <c r="C7" s="49">
        <v>1</v>
      </c>
      <c r="D7" s="49"/>
      <c r="E7" s="49"/>
      <c r="F7" s="49"/>
      <c r="G7" s="49"/>
      <c r="H7" s="49">
        <v>5</v>
      </c>
      <c r="I7" s="49">
        <v>6</v>
      </c>
      <c r="J7" s="49">
        <v>7</v>
      </c>
      <c r="K7" s="49"/>
      <c r="L7" s="56"/>
    </row>
    <row r="8" spans="1:12">
      <c r="A8" s="140">
        <v>5</v>
      </c>
      <c r="B8" s="138" t="s">
        <v>96</v>
      </c>
      <c r="C8" s="49"/>
      <c r="D8" s="49">
        <v>1</v>
      </c>
      <c r="E8" s="49">
        <v>2</v>
      </c>
      <c r="F8" s="49">
        <v>3</v>
      </c>
      <c r="G8" s="49"/>
      <c r="H8" s="49"/>
      <c r="I8" s="49"/>
      <c r="J8" s="49"/>
      <c r="K8" s="49"/>
      <c r="L8" s="56">
        <v>9</v>
      </c>
    </row>
    <row r="9" spans="1:12">
      <c r="A9" s="140">
        <v>6</v>
      </c>
      <c r="B9" s="138" t="s">
        <v>97</v>
      </c>
      <c r="C9" s="49"/>
      <c r="D9" s="49"/>
      <c r="E9" s="49"/>
      <c r="F9" s="49"/>
      <c r="G9" s="49"/>
      <c r="H9" s="49">
        <v>5</v>
      </c>
      <c r="I9" s="49">
        <v>6</v>
      </c>
      <c r="J9" s="49"/>
      <c r="K9" s="49">
        <v>8</v>
      </c>
      <c r="L9" s="56"/>
    </row>
    <row r="10" spans="1:12">
      <c r="A10" s="140">
        <v>7</v>
      </c>
      <c r="B10" s="138" t="s">
        <v>100</v>
      </c>
      <c r="C10" s="49">
        <v>1</v>
      </c>
      <c r="D10" s="49"/>
      <c r="E10" s="49"/>
      <c r="F10" s="49">
        <v>3</v>
      </c>
      <c r="G10" s="49"/>
      <c r="H10" s="49">
        <v>5</v>
      </c>
      <c r="I10" s="49">
        <v>6</v>
      </c>
      <c r="J10" s="49"/>
      <c r="K10" s="49"/>
      <c r="L10" s="56"/>
    </row>
    <row r="11" spans="1:12" ht="15.75" thickBot="1">
      <c r="A11" s="141">
        <v>8</v>
      </c>
      <c r="B11" s="139" t="s">
        <v>101</v>
      </c>
      <c r="C11" s="60">
        <v>1</v>
      </c>
      <c r="D11" s="60"/>
      <c r="E11" s="60"/>
      <c r="F11" s="60"/>
      <c r="G11" s="60">
        <v>4</v>
      </c>
      <c r="H11" s="60"/>
      <c r="I11" s="60"/>
      <c r="J11" s="60">
        <v>7</v>
      </c>
      <c r="K11" s="60"/>
      <c r="L11" s="61">
        <v>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M43"/>
  <sheetViews>
    <sheetView tabSelected="1" view="pageBreakPreview" topLeftCell="A5" zoomScale="60" zoomScaleNormal="100" workbookViewId="0">
      <selection activeCell="A20" sqref="A20:XFD20"/>
    </sheetView>
  </sheetViews>
  <sheetFormatPr defaultRowHeight="15"/>
  <cols>
    <col min="1" max="1" width="4.7109375" customWidth="1"/>
    <col min="2" max="2" width="40.7109375" customWidth="1"/>
    <col min="3" max="3" width="10.7109375" customWidth="1"/>
    <col min="4" max="4" width="11.5703125" bestFit="1" customWidth="1"/>
    <col min="5" max="5" width="9.28515625" bestFit="1" customWidth="1"/>
    <col min="7" max="7" width="0.140625" customWidth="1"/>
    <col min="8" max="8" width="11.28515625" customWidth="1"/>
  </cols>
  <sheetData>
    <row r="3" spans="1:13">
      <c r="F3" s="15" t="s">
        <v>49</v>
      </c>
    </row>
    <row r="4" spans="1:13">
      <c r="F4" s="15" t="s">
        <v>48</v>
      </c>
    </row>
    <row r="6" spans="1:13" ht="15.75" thickBot="1"/>
    <row r="7" spans="1:13">
      <c r="A7" s="104" t="s">
        <v>34</v>
      </c>
      <c r="B7" s="105"/>
      <c r="C7" s="105"/>
      <c r="D7" s="105"/>
      <c r="E7" s="105"/>
      <c r="F7" s="105"/>
      <c r="G7" s="105"/>
      <c r="H7" s="105"/>
      <c r="I7" s="106"/>
    </row>
    <row r="8" spans="1:13">
      <c r="A8" s="107" t="s">
        <v>1</v>
      </c>
      <c r="B8" s="108"/>
      <c r="C8" s="108"/>
      <c r="D8" s="108"/>
      <c r="E8" s="108"/>
      <c r="F8" s="108"/>
      <c r="G8" s="108"/>
      <c r="H8" s="108"/>
      <c r="I8" s="109"/>
    </row>
    <row r="9" spans="1:13" ht="15.75" thickBot="1">
      <c r="A9" s="110" t="s">
        <v>20</v>
      </c>
      <c r="B9" s="111"/>
      <c r="C9" s="111"/>
      <c r="D9" s="111"/>
      <c r="E9" s="111"/>
      <c r="F9" s="111"/>
      <c r="G9" s="111"/>
      <c r="H9" s="111"/>
      <c r="I9" s="112"/>
    </row>
    <row r="10" spans="1:13" ht="26.25" thickBot="1">
      <c r="A10" s="121" t="s">
        <v>35</v>
      </c>
      <c r="B10" s="122"/>
      <c r="C10" s="8" t="s">
        <v>36</v>
      </c>
      <c r="D10" s="98" t="s">
        <v>37</v>
      </c>
      <c r="E10" s="99"/>
      <c r="F10" s="99"/>
      <c r="G10" s="99"/>
      <c r="H10" s="3" t="s">
        <v>38</v>
      </c>
      <c r="I10" s="48" t="s">
        <v>46</v>
      </c>
      <c r="L10" s="14" t="s">
        <v>47</v>
      </c>
    </row>
    <row r="11" spans="1:13" ht="16.5" thickBot="1">
      <c r="A11" s="113" t="s">
        <v>39</v>
      </c>
      <c r="B11" s="114"/>
      <c r="C11" s="5"/>
      <c r="D11" s="159">
        <v>0</v>
      </c>
      <c r="E11" s="159">
        <v>0</v>
      </c>
      <c r="F11" s="160">
        <v>0</v>
      </c>
      <c r="G11" s="161"/>
      <c r="H11" s="159"/>
      <c r="I11" s="47"/>
      <c r="L11" s="14" t="s">
        <v>47</v>
      </c>
    </row>
    <row r="12" spans="1:13" ht="39.75" thickBot="1">
      <c r="A12" s="26">
        <v>1</v>
      </c>
      <c r="B12" s="152" t="s">
        <v>110</v>
      </c>
      <c r="C12" s="162">
        <v>272</v>
      </c>
      <c r="D12" s="163">
        <v>272</v>
      </c>
      <c r="E12" s="163">
        <v>272</v>
      </c>
      <c r="F12" s="164">
        <v>272</v>
      </c>
      <c r="G12" s="163"/>
      <c r="H12" s="168">
        <v>1135200</v>
      </c>
      <c r="I12" s="40"/>
      <c r="L12" s="14"/>
    </row>
    <row r="13" spans="1:13" ht="39.75" thickBot="1">
      <c r="A13" s="26">
        <v>2</v>
      </c>
      <c r="B13" s="151" t="s">
        <v>109</v>
      </c>
      <c r="C13" s="8">
        <v>200</v>
      </c>
      <c r="D13" s="8">
        <v>210</v>
      </c>
      <c r="E13" s="8">
        <v>240</v>
      </c>
      <c r="F13" s="3">
        <v>190</v>
      </c>
      <c r="G13" s="8"/>
      <c r="H13" s="155">
        <v>722790</v>
      </c>
      <c r="I13" s="144"/>
      <c r="K13" s="154"/>
      <c r="L13" s="14"/>
    </row>
    <row r="14" spans="1:13" ht="27" thickBot="1">
      <c r="A14" s="147">
        <v>3</v>
      </c>
      <c r="B14" s="152" t="s">
        <v>112</v>
      </c>
      <c r="C14" s="148">
        <f>360/2</f>
        <v>180</v>
      </c>
      <c r="D14" s="36">
        <v>190</v>
      </c>
      <c r="E14" s="148">
        <v>220</v>
      </c>
      <c r="F14" s="36">
        <v>170</v>
      </c>
      <c r="G14" s="148"/>
      <c r="H14" s="156">
        <v>1800000</v>
      </c>
      <c r="I14" s="149"/>
    </row>
    <row r="15" spans="1:13" ht="27" thickBot="1">
      <c r="A15" s="26">
        <v>4</v>
      </c>
      <c r="B15" s="150" t="s">
        <v>111</v>
      </c>
      <c r="C15" s="147">
        <v>175</v>
      </c>
      <c r="D15" s="36">
        <v>170</v>
      </c>
      <c r="E15" s="148">
        <v>150</v>
      </c>
      <c r="F15" s="36">
        <v>180</v>
      </c>
      <c r="G15" s="148"/>
      <c r="H15" s="156">
        <v>980000</v>
      </c>
      <c r="I15" s="165">
        <v>653010</v>
      </c>
      <c r="L15" s="154"/>
    </row>
    <row r="16" spans="1:13" ht="15.75" thickBot="1">
      <c r="A16" s="113" t="s">
        <v>42</v>
      </c>
      <c r="B16" s="114"/>
      <c r="C16" s="11" t="s">
        <v>40</v>
      </c>
      <c r="D16" s="11" t="s">
        <v>41</v>
      </c>
      <c r="E16" s="11" t="s">
        <v>40</v>
      </c>
      <c r="F16" s="145" t="s">
        <v>40</v>
      </c>
      <c r="G16" s="146"/>
      <c r="H16" s="158">
        <v>4637990</v>
      </c>
      <c r="I16" s="47"/>
      <c r="K16" s="157"/>
      <c r="M16" s="157"/>
    </row>
    <row r="17" spans="1:12" ht="15.75" thickBot="1">
      <c r="A17" s="113" t="s">
        <v>43</v>
      </c>
      <c r="B17" s="114"/>
      <c r="C17" s="11" t="s">
        <v>40</v>
      </c>
      <c r="D17" s="11" t="s">
        <v>40</v>
      </c>
      <c r="E17" s="11" t="s">
        <v>40</v>
      </c>
      <c r="F17" s="102" t="s">
        <v>40</v>
      </c>
      <c r="G17" s="103"/>
      <c r="H17" s="11" t="s">
        <v>41</v>
      </c>
      <c r="I17" s="38"/>
    </row>
    <row r="18" spans="1:12" ht="32.25" thickBot="1">
      <c r="A18" s="26">
        <v>5</v>
      </c>
      <c r="B18" s="153" t="s">
        <v>108</v>
      </c>
      <c r="C18" s="8">
        <v>160</v>
      </c>
      <c r="D18" s="8">
        <v>210</v>
      </c>
      <c r="E18" s="8">
        <v>150</v>
      </c>
      <c r="F18" s="12">
        <v>170</v>
      </c>
      <c r="G18" s="13"/>
      <c r="H18" s="8">
        <v>273951</v>
      </c>
      <c r="I18" s="39"/>
      <c r="L18" s="14"/>
    </row>
    <row r="19" spans="1:12" ht="27" thickBot="1">
      <c r="A19" s="26">
        <v>6</v>
      </c>
      <c r="B19" s="152" t="s">
        <v>106</v>
      </c>
      <c r="C19" s="8">
        <f>310/2</f>
        <v>155</v>
      </c>
      <c r="D19" s="8">
        <v>150</v>
      </c>
      <c r="E19" s="8">
        <v>160</v>
      </c>
      <c r="F19" s="12">
        <v>130</v>
      </c>
      <c r="G19" s="13"/>
      <c r="H19" s="8">
        <v>474383</v>
      </c>
      <c r="I19" s="39"/>
      <c r="L19" s="14"/>
    </row>
    <row r="20" spans="1:12" ht="15.75" thickBot="1">
      <c r="A20" s="113" t="s">
        <v>44</v>
      </c>
      <c r="B20" s="114"/>
      <c r="C20" s="11" t="s">
        <v>40</v>
      </c>
      <c r="D20" s="11" t="s">
        <v>40</v>
      </c>
      <c r="E20" s="11" t="s">
        <v>40</v>
      </c>
      <c r="F20" s="102" t="s">
        <v>40</v>
      </c>
      <c r="G20" s="103"/>
      <c r="H20" s="11">
        <f>SUM(H19:H19)</f>
        <v>474383</v>
      </c>
      <c r="I20" s="38"/>
    </row>
    <row r="21" spans="1:12" ht="27" thickBot="1">
      <c r="A21" s="36">
        <v>7</v>
      </c>
      <c r="B21" s="143" t="s">
        <v>113</v>
      </c>
      <c r="C21" s="36">
        <f>310/2</f>
        <v>155</v>
      </c>
      <c r="D21" s="37">
        <v>140</v>
      </c>
      <c r="E21" s="22">
        <v>160</v>
      </c>
      <c r="F21" s="37">
        <v>150</v>
      </c>
      <c r="G21" s="22"/>
      <c r="H21" s="37">
        <v>900000</v>
      </c>
      <c r="I21" s="23"/>
    </row>
    <row r="22" spans="1:12" ht="26.25" thickBot="1">
      <c r="A22" s="26">
        <v>8</v>
      </c>
      <c r="B22" s="167" t="s">
        <v>105</v>
      </c>
      <c r="C22" s="8">
        <f>270/2</f>
        <v>135</v>
      </c>
      <c r="D22" s="8">
        <v>140</v>
      </c>
      <c r="E22" s="8">
        <v>110</v>
      </c>
      <c r="F22" s="83">
        <v>130</v>
      </c>
      <c r="G22" s="85"/>
      <c r="H22" s="8">
        <v>748476</v>
      </c>
      <c r="I22" s="39"/>
      <c r="L22" s="14" t="s">
        <v>47</v>
      </c>
    </row>
    <row r="23" spans="1:12" ht="27" thickBot="1">
      <c r="A23" s="26">
        <v>9</v>
      </c>
      <c r="B23" s="152" t="s">
        <v>107</v>
      </c>
      <c r="C23" s="8">
        <f>260/2</f>
        <v>130</v>
      </c>
      <c r="D23" s="8">
        <v>120</v>
      </c>
      <c r="E23" s="8">
        <v>170</v>
      </c>
      <c r="F23" s="12">
        <v>140</v>
      </c>
      <c r="G23" s="13"/>
      <c r="H23" s="8">
        <v>498760</v>
      </c>
      <c r="I23" s="39"/>
      <c r="L23" s="14"/>
    </row>
    <row r="24" spans="1:12" ht="15.75" thickBot="1">
      <c r="A24" s="166"/>
      <c r="B24" s="34"/>
      <c r="C24" s="35"/>
      <c r="D24" s="35" t="s">
        <v>40</v>
      </c>
      <c r="E24" s="35" t="s">
        <v>40</v>
      </c>
      <c r="F24" s="123" t="s">
        <v>40</v>
      </c>
      <c r="G24" s="124"/>
      <c r="H24" s="35">
        <f>SUM(H21:H23)</f>
        <v>2147236</v>
      </c>
      <c r="I24" s="44"/>
    </row>
    <row r="28" spans="1:12">
      <c r="A28" s="16" t="s">
        <v>54</v>
      </c>
    </row>
    <row r="29" spans="1:12">
      <c r="A29" s="16" t="s">
        <v>52</v>
      </c>
      <c r="D29" s="17">
        <v>5311000</v>
      </c>
    </row>
    <row r="30" spans="1:12">
      <c r="B30" s="16"/>
    </row>
    <row r="31" spans="1:12" ht="15.75" thickBot="1">
      <c r="B31" s="16" t="s">
        <v>50</v>
      </c>
    </row>
    <row r="32" spans="1:12">
      <c r="A32" s="26"/>
      <c r="B32" s="89"/>
      <c r="C32" s="86"/>
      <c r="D32" s="115"/>
      <c r="E32" s="19"/>
      <c r="F32" s="26"/>
      <c r="G32" s="18"/>
      <c r="H32" s="18"/>
      <c r="I32" s="19"/>
    </row>
    <row r="33" spans="1:9">
      <c r="A33" s="27"/>
      <c r="B33" s="90"/>
      <c r="C33" s="87"/>
      <c r="D33" s="116"/>
      <c r="E33" s="21"/>
      <c r="F33" s="27"/>
      <c r="G33" s="20"/>
      <c r="H33" s="20"/>
      <c r="I33" s="21"/>
    </row>
    <row r="34" spans="1:9">
      <c r="A34" s="27"/>
      <c r="B34" s="90"/>
      <c r="C34" s="87"/>
      <c r="D34" s="116"/>
      <c r="E34" s="21"/>
      <c r="F34" s="27"/>
      <c r="G34" s="20"/>
      <c r="H34" s="20"/>
      <c r="I34" s="21"/>
    </row>
    <row r="35" spans="1:9" ht="15.75" thickBot="1">
      <c r="A35" s="28"/>
      <c r="B35" s="91"/>
      <c r="C35" s="88"/>
      <c r="D35" s="117"/>
      <c r="E35" s="23"/>
      <c r="F35" s="28"/>
      <c r="G35" s="22"/>
      <c r="H35" s="22"/>
      <c r="I35" s="23"/>
    </row>
    <row r="36" spans="1:9">
      <c r="A36" s="26"/>
      <c r="B36" s="89"/>
      <c r="C36" s="86"/>
      <c r="D36" s="115"/>
      <c r="E36" s="19"/>
      <c r="F36" s="26"/>
      <c r="G36" s="18"/>
      <c r="H36" s="18"/>
      <c r="I36" s="19"/>
    </row>
    <row r="37" spans="1:9">
      <c r="A37" s="27"/>
      <c r="B37" s="90"/>
      <c r="C37" s="87"/>
      <c r="D37" s="116"/>
      <c r="E37" s="21"/>
      <c r="F37" s="27"/>
      <c r="G37" s="20"/>
      <c r="H37" s="20"/>
      <c r="I37" s="21"/>
    </row>
    <row r="38" spans="1:9">
      <c r="A38" s="27"/>
      <c r="B38" s="90"/>
      <c r="C38" s="87"/>
      <c r="D38" s="116"/>
      <c r="E38" s="21"/>
      <c r="F38" s="27"/>
      <c r="G38" s="20"/>
      <c r="H38" s="20"/>
      <c r="I38" s="21"/>
    </row>
    <row r="39" spans="1:9" ht="15.75" thickBot="1">
      <c r="A39" s="28"/>
      <c r="B39" s="91"/>
      <c r="C39" s="88"/>
      <c r="D39" s="117"/>
      <c r="E39" s="23"/>
      <c r="F39" s="28"/>
      <c r="G39" s="22"/>
      <c r="H39" s="22"/>
      <c r="I39" s="23"/>
    </row>
    <row r="40" spans="1:9">
      <c r="A40" s="26"/>
      <c r="B40" s="41"/>
      <c r="C40" s="95"/>
      <c r="D40" s="118"/>
      <c r="E40" s="19"/>
      <c r="F40" s="26"/>
      <c r="G40" s="18"/>
      <c r="H40" s="45"/>
      <c r="I40" s="46"/>
    </row>
    <row r="41" spans="1:9">
      <c r="A41" s="27"/>
      <c r="B41" s="42"/>
      <c r="C41" s="96"/>
      <c r="D41" s="119"/>
      <c r="E41" s="21"/>
      <c r="F41" s="27"/>
      <c r="G41" s="20"/>
      <c r="H41" s="30"/>
      <c r="I41" s="31"/>
    </row>
    <row r="42" spans="1:9">
      <c r="A42" s="27"/>
      <c r="B42" s="42"/>
      <c r="C42" s="96"/>
      <c r="D42" s="119"/>
      <c r="E42" s="21"/>
      <c r="F42" s="27"/>
      <c r="G42" s="20"/>
      <c r="H42" s="30"/>
      <c r="I42" s="31"/>
    </row>
    <row r="43" spans="1:9" ht="15.75" thickBot="1">
      <c r="A43" s="28"/>
      <c r="B43" s="43" t="s">
        <v>51</v>
      </c>
      <c r="C43" s="97"/>
      <c r="D43" s="120"/>
      <c r="E43" s="23"/>
      <c r="F43" s="28"/>
      <c r="G43" s="22"/>
      <c r="H43" s="32"/>
      <c r="I43" s="33"/>
    </row>
  </sheetData>
  <mergeCells count="23">
    <mergeCell ref="C40:C43"/>
    <mergeCell ref="D40:D43"/>
    <mergeCell ref="F22:G22"/>
    <mergeCell ref="F24:G24"/>
    <mergeCell ref="B32:B35"/>
    <mergeCell ref="C32:C35"/>
    <mergeCell ref="D32:D35"/>
    <mergeCell ref="B36:B39"/>
    <mergeCell ref="C36:C39"/>
    <mergeCell ref="D36:D39"/>
    <mergeCell ref="A16:B16"/>
    <mergeCell ref="F16:G16"/>
    <mergeCell ref="A17:B17"/>
    <mergeCell ref="F17:G17"/>
    <mergeCell ref="A20:B20"/>
    <mergeCell ref="F20:G20"/>
    <mergeCell ref="A7:I7"/>
    <mergeCell ref="A8:I8"/>
    <mergeCell ref="A9:I9"/>
    <mergeCell ref="A10:B10"/>
    <mergeCell ref="D10:G10"/>
    <mergeCell ref="A11:B11"/>
    <mergeCell ref="F11:G11"/>
  </mergeCells>
  <pageMargins left="0.7" right="0.7" top="0.78740157499999996" bottom="0.78740157499999996" header="0.3" footer="0.3"/>
  <pageSetup paperSize="9" scale="81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JEDNOTLIVÁ HODNOCENÍ</vt:lpstr>
      <vt:lpstr>Výsledná F1</vt:lpstr>
      <vt:lpstr>Výsledná F3</vt:lpstr>
      <vt:lpstr>Kriteria</vt:lpstr>
      <vt:lpstr>losování projektů</vt:lpstr>
      <vt:lpstr>List2</vt:lpstr>
      <vt:lpstr>List2!Oblast_tisku</vt:lpstr>
      <vt:lpstr>'Výsledná F1'!Oblast_tisku</vt:lpstr>
      <vt:lpstr>'Výsledná F3'!Oblast_tisku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MAS</cp:lastModifiedBy>
  <cp:lastPrinted>2010-06-10T13:08:38Z</cp:lastPrinted>
  <dcterms:created xsi:type="dcterms:W3CDTF">2010-06-08T15:35:57Z</dcterms:created>
  <dcterms:modified xsi:type="dcterms:W3CDTF">2010-06-11T05:18:35Z</dcterms:modified>
</cp:coreProperties>
</file>